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2022\05.- Información Financiera\Sector Descentralizado\2019\FIDOC\"/>
    </mc:Choice>
  </mc:AlternateContent>
  <xr:revisionPtr revIDLastSave="0" documentId="13_ncr:1_{AFD47BDA-EAE8-49DC-AE79-24F8F4CB55AB}" xr6:coauthVersionLast="36" xr6:coauthVersionMax="36" xr10:uidLastSave="{00000000-0000-0000-0000-000000000000}"/>
  <bookViews>
    <workbookView xWindow="0" yWindow="0" windowWidth="28800" windowHeight="1243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91029"/>
</workbook>
</file>

<file path=xl/calcChain.xml><?xml version="1.0" encoding="utf-8"?>
<calcChain xmlns="http://schemas.openxmlformats.org/spreadsheetml/2006/main">
  <c r="H3" i="65" l="1"/>
  <c r="H2" i="65"/>
  <c r="E108" i="59" l="1"/>
  <c r="G104" i="59"/>
  <c r="D103" i="59"/>
  <c r="C185" i="60" l="1"/>
  <c r="C127" i="60"/>
  <c r="D191" i="60" l="1"/>
  <c r="D100" i="60" l="1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217" i="60"/>
  <c r="D218" i="60"/>
  <c r="D219" i="60"/>
  <c r="D220" i="60"/>
  <c r="D99" i="60"/>
  <c r="D98" i="60"/>
  <c r="C30" i="64" l="1"/>
  <c r="C7" i="64"/>
  <c r="C15" i="63"/>
  <c r="C7" i="63"/>
  <c r="C20" i="63" s="1"/>
  <c r="C39" i="64" l="1"/>
  <c r="H1" i="65"/>
  <c r="E3" i="60"/>
  <c r="E2" i="60"/>
  <c r="E1" i="60"/>
  <c r="H3" i="59"/>
  <c r="E3" i="62" s="1"/>
  <c r="H2" i="59"/>
  <c r="H1" i="59"/>
  <c r="A3" i="65"/>
  <c r="A1" i="65"/>
  <c r="A3" i="59" l="1"/>
  <c r="A3" i="60" s="1"/>
  <c r="A1" i="59"/>
  <c r="A1" i="60" s="1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<sst xmlns="http://schemas.openxmlformats.org/spreadsheetml/2006/main" count="955" uniqueCount="672">
  <si>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</si>
  <si>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</si>
  <si>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</si>
  <si>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</si>
  <si>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</si>
  <si>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</si>
  <si>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</si>
  <si>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</si>
  <si>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</si>
  <si>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</si>
  <si>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</si>
  <si>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</si>
  <si>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</si>
  <si>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</si>
  <si>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</si>
  <si>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</si>
  <si>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</si>
  <si>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</si>
  <si>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</si>
  <si>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</si>
  <si>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</si>
  <si>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</si>
  <si>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</si>
  <si>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</si>
  <si>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</si>
  <si>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</si>
  <si>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</si>
  <si>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</si>
  <si>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</si>
  <si>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</si>
  <si>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</si>
  <si>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</si>
  <si>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</si>
  <si>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</si>
  <si>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</si>
  <si>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</si>
  <si>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</si>
  <si>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</si>
  <si>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</si>
  <si>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</si>
  <si>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</si>
  <si>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</si>
  <si>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</si>
  <si>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</si>
  <si>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</si>
  <si>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</si>
  <si>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</si>
  <si>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</si>
  <si>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</si>
  <si>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</si>
  <si>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</si>
  <si>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</si>
  <si>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</si>
  <si>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</si>
  <si>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</si>
  <si>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</si>
  <si>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</si>
  <si>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</si>
  <si>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</si>
  <si>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</si>
  <si>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</si>
  <si>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</si>
  <si>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</si>
  <si>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</si>
  <si>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</si>
  <si>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</si>
  <si>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</si>
  <si>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</si>
  <si>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</si>
  <si>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</si>
  <si>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</si>
  <si>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</si>
  <si>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</si>
  <si>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</si>
  <si>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</si>
  <si>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</si>
  <si>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</si>
  <si>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</si>
  <si>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</si>
  <si>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</si>
  <si>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</si>
  <si>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</si>
  <si>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</si>
  <si>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</si>
  <si>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</si>
  <si>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</si>
  <si>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</si>
  <si>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</si>
  <si>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</si>
  <si>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</si>
  <si>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</si>
  <si>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</si>
  <si>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</si>
  <si>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</si>
  <si>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</si>
  <si>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</si>
  <si>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</si>
  <si>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</si>
  <si>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</si>
  <si>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</si>
  <si>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</si>
  <si>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</si>
  <si>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</si>
  <si>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</si>
  <si>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</si>
  <si>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</si>
  <si>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</si>
  <si>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</si>
  <si>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</si>
  <si>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</si>
  <si>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</si>
  <si>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</si>
  <si>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</si>
  <si>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</si>
  <si>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</si>
  <si>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</si>
  <si>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</si>
  <si>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</si>
  <si>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</si>
  <si>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</si>
  <si>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</si>
  <si>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</si>
  <si>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</si>
  <si>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</si>
  <si>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</si>
  <si>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</si>
  <si>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</si>
  <si>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</si>
  <si>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</si>
  <si>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</si>
  <si>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</si>
  <si>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</si>
  <si>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</si>
  <si>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</si>
  <si>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</si>
  <si>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</si>
  <si>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</si>
  <si>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</si>
  <si>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</si>
  <si>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</si>
  <si>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</si>
  <si>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</si>
  <si>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</si>
  <si>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</si>
  <si>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</si>
  <si>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</si>
  <si>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</si>
  <si>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</si>
  <si>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</si>
  <si>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</si>
  <si>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</si>
  <si>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</si>
  <si>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</si>
  <si>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</si>
  <si>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</si>
  <si>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</si>
  <si>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</si>
  <si>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</si>
  <si>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</si>
  <si>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</si>
  <si>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</si>
  <si>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</si>
  <si>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</si>
  <si>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</si>
  <si>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</si>
  <si>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</si>
  <si>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</si>
  <si>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</si>
  <si>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</si>
  <si>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</si>
  <si>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</si>
  <si>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</si>
  <si>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</si>
  <si>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</si>
  <si>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</si>
  <si>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</si>
  <si>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</si>
  <si>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</si>
  <si>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</si>
  <si>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</si>
  <si>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</si>
  <si>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</si>
  <si>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</si>
  <si>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</si>
  <si>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</si>
  <si>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</si>
  <si>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</si>
  <si>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</si>
  <si>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</si>
  <si>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</si>
  <si>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</si>
  <si>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</si>
  <si>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</si>
  <si>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</si>
  <si>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</si>
  <si>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</si>
  <si>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</si>
  <si>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</si>
  <si>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</si>
  <si>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</si>
  <si>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</si>
  <si>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</si>
  <si>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</si>
  <si>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</si>
  <si>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</si>
  <si>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</si>
  <si>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</si>
  <si>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</si>
  <si>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</si>
  <si>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</si>
  <si>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</si>
  <si>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</si>
  <si>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</si>
  <si>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</si>
  <si>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</si>
  <si>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</si>
  <si>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</si>
  <si>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</si>
  <si>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</si>
  <si>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</si>
  <si>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</si>
  <si>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</si>
  <si>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</si>
  <si>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</si>
  <si>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</si>
  <si>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</si>
  <si>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</si>
  <si>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</si>
  <si>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</si>
  <si>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</si>
  <si>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</si>
  <si>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</si>
  <si>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</si>
  <si>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</si>
  <si>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</si>
  <si>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</si>
  <si>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</si>
  <si>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</si>
  <si>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</si>
  <si>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</si>
  <si>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</si>
  <si>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</si>
  <si>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</si>
  <si>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</si>
  <si>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</si>
  <si>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</si>
  <si>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</si>
  <si>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</si>
  <si>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</si>
  <si>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</si>
  <si>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</si>
  <si>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</si>
  <si>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</si>
  <si>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</si>
  <si>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</si>
  <si>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</si>
  <si>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</si>
  <si>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</si>
  <si>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</si>
  <si>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</si>
  <si>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</si>
  <si>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</si>
  <si>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</si>
  <si>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</si>
  <si>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</si>
  <si>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</si>
  <si>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</si>
  <si>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</si>
  <si>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</si>
  <si>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</si>
  <si>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</si>
  <si>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</si>
  <si>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</si>
  <si>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</si>
  <si>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</si>
  <si>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</si>
  <si>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</si>
  <si>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</si>
  <si>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</si>
  <si>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</si>
  <si>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</si>
  <si>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</si>
  <si>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</si>
  <si>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</si>
  <si>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</si>
  <si>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</si>
  <si>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</si>
  <si>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</si>
  <si>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</si>
  <si>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</si>
  <si>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</si>
  <si>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</si>
  <si>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</si>
  <si>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</si>
  <si>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</si>
  <si>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</si>
  <si>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</si>
  <si>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</si>
  <si>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</si>
  <si>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</si>
  <si>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</si>
  <si>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</si>
  <si>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</si>
  <si>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</si>
  <si>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</si>
  <si>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</si>
  <si>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</si>
  <si>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</si>
  <si>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</si>
  <si>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</si>
  <si>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</si>
  <si>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</si>
  <si>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</si>
  <si>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</si>
  <si>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</si>
  <si>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</si>
  <si>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</si>
  <si>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</si>
  <si>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</si>
  <si>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</si>
  <si>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</si>
  <si>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</si>
  <si>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</si>
  <si>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</si>
  <si>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</si>
  <si>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</si>
  <si>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</si>
  <si>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</si>
  <si>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</si>
  <si>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</si>
  <si>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</si>
  <si>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</si>
  <si>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</si>
  <si>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</si>
  <si>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</si>
  <si>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</si>
  <si>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</si>
  <si>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</si>
  <si>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</si>
  <si>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</si>
  <si>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</si>
  <si>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</si>
  <si>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</si>
  <si>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</si>
  <si>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</si>
  <si>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</si>
  <si>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</si>
  <si>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</si>
  <si>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</si>
  <si>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</si>
  <si>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</si>
  <si>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</si>
  <si>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</si>
  <si>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</si>
  <si>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</si>
  <si>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</si>
  <si>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</si>
  <si>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</si>
  <si>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</si>
  <si>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</si>
  <si>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</si>
  <si>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</si>
  <si>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</si>
  <si>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</si>
  <si>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</si>
  <si>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</si>
  <si>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</si>
  <si>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</si>
  <si>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</si>
  <si>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</si>
  <si>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</si>
  <si>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</si>
  <si>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</si>
  <si>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</si>
  <si>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</si>
  <si>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</si>
  <si>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</si>
  <si>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</si>
  <si>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</si>
  <si>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</si>
  <si>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</si>
  <si>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</si>
  <si>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</si>
  <si>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</si>
  <si>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</si>
  <si>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</si>
  <si>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</si>
  <si>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</si>
  <si>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</si>
  <si>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</si>
  <si>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</si>
  <si>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</si>
  <si>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</si>
  <si>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</si>
  <si>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</si>
  <si>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</si>
  <si>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</si>
  <si>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</si>
  <si>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</si>
  <si>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</si>
  <si>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</si>
  <si>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</si>
  <si>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</si>
  <si>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</si>
  <si>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</si>
  <si>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</si>
  <si>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</si>
  <si>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</si>
  <si>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</si>
  <si>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</si>
  <si>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</si>
  <si>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</si>
  <si>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</si>
  <si>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</si>
  <si>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</si>
  <si>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</si>
  <si>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</si>
  <si>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</si>
  <si>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</si>
  <si>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</si>
  <si>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</si>
  <si>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</si>
  <si>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</si>
  <si>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</si>
  <si>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</si>
  <si>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</si>
  <si>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</si>
  <si>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</si>
  <si>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</si>
  <si>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</si>
  <si>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</si>
  <si>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</si>
  <si>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</si>
  <si>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</si>
  <si>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</si>
  <si>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</si>
  <si>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</si>
  <si>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</si>
  <si>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</si>
  <si>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</si>
  <si>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</si>
  <si>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</si>
  <si>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</si>
  <si>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</si>
  <si>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</si>
  <si>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</si>
  <si>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</si>
  <si>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</si>
  <si>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</si>
  <si>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</si>
  <si>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</si>
  <si>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</si>
  <si>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</si>
  <si>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</si>
  <si>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</si>
  <si>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</si>
  <si>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</si>
  <si>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</si>
  <si>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</si>
  <si>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</si>
  <si>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</si>
  <si>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</si>
  <si>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</si>
  <si>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</si>
  <si>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</si>
  <si>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</si>
  <si>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</si>
  <si>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</si>
  <si>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</si>
  <si>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</si>
  <si>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</si>
  <si>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</si>
  <si>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</si>
  <si>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</si>
  <si>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</si>
  <si>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</si>
  <si>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</si>
  <si>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</si>
  <si>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</si>
  <si>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</si>
  <si>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</si>
  <si>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</si>
  <si>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</si>
  <si>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</si>
  <si>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</si>
  <si>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</si>
  <si>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</si>
  <si>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</si>
  <si>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</si>
  <si>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</si>
  <si>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</si>
  <si>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</si>
  <si>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</si>
  <si>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</si>
  <si>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</si>
  <si>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</si>
  <si>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</si>
  <si>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</si>
  <si>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</si>
  <si>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</si>
  <si>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</si>
  <si>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</si>
  <si>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</si>
  <si>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</si>
  <si>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</si>
  <si>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</si>
  <si>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</si>
  <si>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</si>
  <si>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</si>
  <si>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</si>
  <si>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</si>
  <si>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</si>
  <si>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</si>
  <si>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</si>
  <si>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</si>
  <si>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</si>
  <si>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</si>
  <si>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</si>
  <si>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</si>
  <si>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</si>
  <si>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</si>
  <si>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</si>
  <si>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</si>
  <si>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</si>
  <si>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</si>
  <si>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</si>
  <si>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</si>
  <si>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</si>
  <si>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</si>
  <si>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</si>
  <si>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</si>
  <si>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</si>
  <si>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</si>
  <si>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</si>
  <si>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</si>
  <si>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</si>
  <si>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</si>
  <si>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</si>
  <si>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</si>
  <si>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</si>
  <si>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</si>
  <si>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</si>
  <si>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</si>
  <si>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</si>
  <si>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</si>
  <si>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</si>
  <si>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</si>
  <si>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</si>
  <si>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</si>
  <si>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</si>
  <si>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</si>
  <si>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</si>
  <si>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</si>
  <si>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</si>
  <si>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</si>
  <si>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</si>
  <si>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</si>
  <si>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</si>
  <si>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</si>
  <si>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</si>
  <si>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</si>
  <si>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</si>
  <si>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</si>
  <si>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</si>
  <si>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</si>
  <si>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</si>
  <si>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</si>
  <si>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</si>
  <si>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</si>
  <si>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</si>
  <si>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</si>
  <si>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</si>
  <si>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</si>
  <si>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</si>
  <si>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</si>
  <si>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</si>
  <si>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</si>
  <si>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</si>
  <si>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</si>
  <si>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</si>
  <si>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</si>
  <si>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</si>
  <si>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</si>
  <si>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</si>
  <si>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</si>
  <si>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</si>
  <si>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</si>
  <si>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</si>
  <si>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</si>
  <si>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</si>
  <si>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</si>
  <si>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</si>
  <si>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</si>
  <si>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</si>
  <si>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</si>
  <si>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</si>
  <si>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</si>
  <si>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</si>
  <si>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</si>
  <si>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</si>
  <si>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</si>
  <si>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</si>
  <si>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</si>
  <si>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</si>
  <si>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</si>
  <si>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</si>
  <si>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</si>
  <si>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</si>
  <si>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</si>
  <si>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</si>
  <si>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</si>
  <si>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</si>
  <si>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</si>
  <si>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</si>
  <si>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</si>
  <si>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</si>
  <si>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</si>
  <si>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</si>
  <si>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</si>
  <si>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</si>
  <si>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</si>
  <si>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</si>
  <si>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</si>
  <si>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</si>
  <si>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</si>
  <si>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</si>
  <si>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</si>
  <si>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</si>
  <si>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</si>
  <si>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</si>
  <si>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</si>
  <si>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</si>
  <si>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</si>
  <si>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</si>
  <si>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</si>
  <si>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</si>
  <si>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</si>
  <si>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</si>
  <si>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</si>
  <si>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</si>
  <si>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</si>
  <si>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</si>
  <si>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</si>
  <si>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</si>
  <si>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</si>
  <si>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</si>
  <si>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FIDEICOMISO DE OBRAS POR COOPERACION</t>
  </si>
  <si>
    <t>FIDICOMISO DE OBRAS POR COOPERACION</t>
  </si>
  <si>
    <t>Recurso invertido por la Fiduciaria diariamente</t>
  </si>
  <si>
    <t>Recurso de anticipos  por amortizar de contratos vigentes de obra</t>
  </si>
  <si>
    <t>Linea recta</t>
  </si>
  <si>
    <t>Calculo de depreciación conforme a la CONAC</t>
  </si>
  <si>
    <t>valor historico</t>
  </si>
  <si>
    <t>10% mob. y 33.30% Computo</t>
  </si>
  <si>
    <t>Pago a 15 días</t>
  </si>
  <si>
    <t>Pago según avance de obra y fondeado con aport. de cooperadores</t>
  </si>
  <si>
    <t>Se paga de forma mensual al SAT a través de la fiduciaria y a la  la Camara de forma semestral</t>
  </si>
  <si>
    <t>Particulares</t>
  </si>
  <si>
    <t>Aportaciones para obras diversas</t>
  </si>
  <si>
    <t>Aportaciones de Obras No Iniciadas</t>
  </si>
  <si>
    <t>Recurso a devolver  a los cooperadores por obras canceladas y saldos a favor de obras terminadas</t>
  </si>
  <si>
    <t>Recurso  de aportaciones para el pago de obra de pavimentación y de gastos generales, así como recurso aplicado por el PAE pendiente de recaudar de cartera vencida..</t>
  </si>
  <si>
    <t>Recurso obtenido principalmente de las aportaciones de los vecinos de obras en proceso, deductivas a contratistas y accesorios pagados por PAE</t>
  </si>
  <si>
    <t>Recurso obtenido del Fideicomitente (Presidencia Municipal)</t>
  </si>
  <si>
    <t>Productos financieros generados por el recurso invertido en bancos.</t>
  </si>
  <si>
    <t>Recurso pagado a la Presidencia Municipal x dif. En pago del Capítulo 1000  *Servicios Personales* y partida 3981</t>
  </si>
  <si>
    <t>Municipal</t>
  </si>
  <si>
    <t>Correspondiente del 01 enero al 31 de diciembre del 2019</t>
  </si>
  <si>
    <t>Correspondiente del 01 enero al 31 de diciembre de 2019</t>
  </si>
  <si>
    <t>Correspondiente del 01 enero al 31 de diciembre 2019</t>
  </si>
  <si>
    <t>Aportaciones Realizadas Por Los Vecinos En Cajas De La Tesorería Municipal</t>
  </si>
  <si>
    <t>Recurso depósitado por contratistas pend. de entregar estimación para registro.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</si>
</sst>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31" applyNumberFormat="0" applyAlignment="0" applyProtection="0"/>
    <xf numFmtId="0" fontId="29" fillId="15" borderId="32" applyNumberFormat="0" applyAlignment="0" applyProtection="0"/>
    <xf numFmtId="0" fontId="30" fillId="15" borderId="31" applyNumberFormat="0" applyAlignment="0" applyProtection="0"/>
    <xf numFmtId="0" fontId="31" fillId="0" borderId="33" applyNumberFormat="0" applyFill="0" applyAlignment="0" applyProtection="0"/>
    <xf numFmtId="0" fontId="32" fillId="16" borderId="34" applyNumberFormat="0" applyAlignment="0" applyProtection="0"/>
    <xf numFmtId="0" fontId="33" fillId="0" borderId="0" applyNumberFormat="0" applyFill="0" applyBorder="0" applyAlignment="0" applyProtection="0"/>
    <xf numFmtId="0" fontId="7" fillId="17" borderId="35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36" applyNumberFormat="0" applyFill="0" applyAlignment="0" applyProtection="0"/>
    <xf numFmtId="0" fontId="3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36" fillId="41" borderId="0" applyNumberFormat="0" applyBorder="0" applyAlignment="0" applyProtection="0"/>
    <xf numFmtId="43" fontId="7" fillId="0" borderId="0" applyFont="0" applyFill="0" applyBorder="0" applyAlignment="0" applyProtection="0"/>
  </cellStyleXfs>
  <cellXfs count="17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4" fillId="0" borderId="0" xfId="8" applyFont="1" applyAlignment="1">
      <alignment wrapText="1"/>
    </xf>
    <xf numFmtId="9" fontId="14" fillId="0" borderId="0" xfId="14" applyFont="1"/>
    <xf numFmtId="4" fontId="14" fillId="10" borderId="0" xfId="9" applyNumberFormat="1" applyFont="1" applyFill="1"/>
    <xf numFmtId="4" fontId="3" fillId="0" borderId="0" xfId="1" applyNumberFormat="1" applyFont="1" applyFill="1" applyBorder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57">
    <cellStyle name="20% - Énfasis1" xfId="33" builtinId="30" customBuiltin="1"/>
    <cellStyle name="20% - Énfasis2" xfId="37" builtinId="34" customBuiltin="1"/>
    <cellStyle name="20% - Énfasis3" xfId="41" builtinId="38" customBuiltin="1"/>
    <cellStyle name="20% - Énfasis4" xfId="45" builtinId="42" customBuiltin="1"/>
    <cellStyle name="20% - Énfasis5" xfId="49" builtinId="46" customBuiltin="1"/>
    <cellStyle name="20% - Énfasis6" xfId="53" builtinId="50" customBuiltin="1"/>
    <cellStyle name="40% - Énfasis1" xfId="34" builtinId="31" customBuiltin="1"/>
    <cellStyle name="40% - Énfasis2" xfId="38" builtinId="35" customBuiltin="1"/>
    <cellStyle name="40% - Énfasis3" xfId="42" builtinId="39" customBuiltin="1"/>
    <cellStyle name="40% - Énfasis4" xfId="46" builtinId="43" customBuiltin="1"/>
    <cellStyle name="40% - Énfasis5" xfId="50" builtinId="47" customBuiltin="1"/>
    <cellStyle name="40% - Énfasis6" xfId="54" builtinId="51" customBuiltin="1"/>
    <cellStyle name="60% - Énfasis1" xfId="35" builtinId="32" customBuiltin="1"/>
    <cellStyle name="60% - Énfasis2" xfId="39" builtinId="36" customBuiltin="1"/>
    <cellStyle name="60% - Énfasis3" xfId="43" builtinId="40" customBuiltin="1"/>
    <cellStyle name="60% - Énfasis4" xfId="47" builtinId="44" customBuiltin="1"/>
    <cellStyle name="60% - Énfasis5" xfId="51" builtinId="48" customBuiltin="1"/>
    <cellStyle name="60% - Énfasis6" xfId="55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Encabezado 1" xfId="16" builtinId="16" customBuiltin="1"/>
    <cellStyle name="Encabezado 4" xfId="19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3" builtinId="20" customBuiltin="1"/>
    <cellStyle name="Hipervínculo" xfId="11" builtinId="8"/>
    <cellStyle name="Incorrecto" xfId="21" builtinId="27" customBuiltin="1"/>
    <cellStyle name="Millares 2" xfId="1" xr:uid="{00000000-0005-0000-0000-000021000000}"/>
    <cellStyle name="Millares 3" xfId="56" xr:uid="{00000000-0005-0000-0000-000022000000}"/>
    <cellStyle name="Neutral" xfId="22" builtinId="28" customBuiltin="1"/>
    <cellStyle name="Normal" xfId="0" builtinId="0"/>
    <cellStyle name="Normal 2" xfId="2" xr:uid="{00000000-0005-0000-0000-000025000000}"/>
    <cellStyle name="Normal 2 2" xfId="3" xr:uid="{00000000-0005-0000-0000-000026000000}"/>
    <cellStyle name="Normal 2 3" xfId="9" xr:uid="{00000000-0005-0000-0000-000027000000}"/>
    <cellStyle name="Normal 3" xfId="8" xr:uid="{00000000-0005-0000-0000-000028000000}"/>
    <cellStyle name="Normal 3 2" xfId="10" xr:uid="{00000000-0005-0000-0000-000029000000}"/>
    <cellStyle name="Normal 3 2 2" xfId="13" xr:uid="{00000000-0005-0000-0000-00002A000000}"/>
    <cellStyle name="Normal 3 3" xfId="12" xr:uid="{00000000-0005-0000-0000-00002B000000}"/>
    <cellStyle name="Normal 4" xfId="4" xr:uid="{00000000-0005-0000-0000-00002C000000}"/>
    <cellStyle name="Normal 5" xfId="5" xr:uid="{00000000-0005-0000-0000-00002D000000}"/>
    <cellStyle name="Normal 56" xfId="6" xr:uid="{00000000-0005-0000-0000-00002E000000}"/>
    <cellStyle name="Notas" xfId="29" builtinId="10" customBuiltin="1"/>
    <cellStyle name="Porcentaje" xfId="14" builtinId="5"/>
    <cellStyle name="Porcentaje 2" xfId="7" xr:uid="{00000000-0005-0000-0000-000031000000}"/>
    <cellStyle name="Salida" xfId="24" builtinId="21" customBuiltin="1"/>
    <cellStyle name="Texto de advertencia" xfId="28" builtinId="11" customBuiltin="1"/>
    <cellStyle name="Texto explicativo" xfId="30" builtinId="53" customBuiltin="1"/>
    <cellStyle name="Título" xfId="15" builtinId="15" customBuiltin="1"/>
    <cellStyle name="Título 2" xfId="17" builtinId="17" customBuiltin="1"/>
    <cellStyle name="Título 3" xfId="18" builtinId="18" customBuiltin="1"/>
    <cellStyle name="Total" xfId="3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8" t="s">
        <v>646</v>
      </c>
      <c r="B1" s="148"/>
      <c r="C1" s="58"/>
      <c r="D1" s="55" t="s">
        <v>222</v>
      </c>
      <c r="E1" s="56">
        <v>2019</v>
      </c>
    </row>
    <row r="2" spans="1:5" ht="18.95" customHeight="1" x14ac:dyDescent="0.2">
      <c r="A2" s="149" t="s">
        <v>533</v>
      </c>
      <c r="B2" s="149"/>
      <c r="C2" s="77"/>
      <c r="D2" s="55" t="s">
        <v>224</v>
      </c>
      <c r="E2" s="58" t="s">
        <v>225</v>
      </c>
    </row>
    <row r="3" spans="1:5" ht="18.95" customHeight="1" x14ac:dyDescent="0.2">
      <c r="A3" s="150" t="s">
        <v>667</v>
      </c>
      <c r="B3" s="150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zoomScale="160" zoomScaleNormal="160" workbookViewId="0">
      <selection activeCell="B20" sqref="B20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54" t="s">
        <v>647</v>
      </c>
      <c r="B1" s="155"/>
      <c r="C1" s="156"/>
    </row>
    <row r="2" spans="1:3" s="78" customFormat="1" ht="18" customHeight="1" x14ac:dyDescent="0.25">
      <c r="A2" s="157" t="s">
        <v>530</v>
      </c>
      <c r="B2" s="158"/>
      <c r="C2" s="159"/>
    </row>
    <row r="3" spans="1:3" s="78" customFormat="1" ht="18" customHeight="1" x14ac:dyDescent="0.25">
      <c r="A3" s="157" t="s">
        <v>668</v>
      </c>
      <c r="B3" s="158"/>
      <c r="C3" s="159"/>
    </row>
    <row r="4" spans="1:3" s="80" customFormat="1" ht="18" customHeight="1" x14ac:dyDescent="0.2">
      <c r="A4" s="160" t="s">
        <v>526</v>
      </c>
      <c r="B4" s="161"/>
      <c r="C4" s="162"/>
    </row>
    <row r="5" spans="1:3" x14ac:dyDescent="0.2">
      <c r="A5" s="95" t="s">
        <v>566</v>
      </c>
      <c r="B5" s="95"/>
      <c r="C5" s="96">
        <v>18528742.369999997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18528742.369999997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4" zoomScale="140" zoomScaleNormal="140" workbookViewId="0">
      <selection activeCell="C39" sqref="C39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3" t="s">
        <v>647</v>
      </c>
      <c r="B1" s="164"/>
      <c r="C1" s="165"/>
    </row>
    <row r="2" spans="1:3" s="81" customFormat="1" ht="18.95" customHeight="1" x14ac:dyDescent="0.25">
      <c r="A2" s="166" t="s">
        <v>531</v>
      </c>
      <c r="B2" s="167"/>
      <c r="C2" s="168"/>
    </row>
    <row r="3" spans="1:3" s="81" customFormat="1" ht="18.95" customHeight="1" x14ac:dyDescent="0.25">
      <c r="A3" s="166" t="s">
        <v>669</v>
      </c>
      <c r="B3" s="167"/>
      <c r="C3" s="168"/>
    </row>
    <row r="4" spans="1:3" x14ac:dyDescent="0.2">
      <c r="A4" s="160" t="s">
        <v>526</v>
      </c>
      <c r="B4" s="161"/>
      <c r="C4" s="162"/>
    </row>
    <row r="5" spans="1:3" x14ac:dyDescent="0.2">
      <c r="A5" s="125" t="s">
        <v>579</v>
      </c>
      <c r="B5" s="95"/>
      <c r="C5" s="118">
        <v>15918581.819999998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926003.78999999992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293342.19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596168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36493.599999999999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332943.51</v>
      </c>
    </row>
    <row r="31" spans="1:3" x14ac:dyDescent="0.2">
      <c r="A31" s="135" t="s">
        <v>601</v>
      </c>
      <c r="B31" s="117" t="s">
        <v>472</v>
      </c>
      <c r="C31" s="128">
        <v>332943.51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0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15325521.539999999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zoomScale="140" zoomScaleNormal="140" workbookViewId="0">
      <pane ySplit="7" topLeftCell="A8" activePane="bottomLeft" state="frozen"/>
      <selection pane="bottomLeft" activeCell="H10" sqref="H10"/>
    </sheetView>
  </sheetViews>
  <sheetFormatPr baseColWidth="10" defaultColWidth="9.140625" defaultRowHeight="11.25" x14ac:dyDescent="0.2"/>
  <cols>
    <col min="1" max="1" width="6.5703125" style="70" bestFit="1" customWidth="1"/>
    <col min="2" max="2" width="68.85546875" style="70" bestFit="1" customWidth="1"/>
    <col min="3" max="3" width="10.42578125" style="70" bestFit="1" customWidth="1"/>
    <col min="4" max="4" width="16.28515625" style="70" bestFit="1" customWidth="1"/>
    <col min="5" max="5" width="16.7109375" style="70" bestFit="1" customWidth="1"/>
    <col min="6" max="6" width="10.85546875" style="70" bestFit="1" customWidth="1"/>
    <col min="7" max="7" width="17.140625" style="70" bestFit="1" customWidth="1"/>
    <col min="8" max="10" width="20.28515625" style="70" customWidth="1"/>
    <col min="11" max="16384" width="9.140625" style="70"/>
  </cols>
  <sheetData>
    <row r="1" spans="1:10" ht="20.25" customHeight="1" x14ac:dyDescent="0.2">
      <c r="A1" s="153" t="str">
        <f>'Notas a los Edos Financieros'!A1</f>
        <v>FIDEICOMISO DE OBRAS POR COOPERACION</v>
      </c>
      <c r="B1" s="169"/>
      <c r="C1" s="169"/>
      <c r="D1" s="169"/>
      <c r="E1" s="169"/>
      <c r="F1" s="169"/>
      <c r="G1" s="68" t="s">
        <v>222</v>
      </c>
      <c r="H1" s="69">
        <f>'Notas a los Edos Financieros'!E1</f>
        <v>2019</v>
      </c>
    </row>
    <row r="2" spans="1:10" ht="9" customHeight="1" x14ac:dyDescent="0.2">
      <c r="A2" s="153" t="s">
        <v>532</v>
      </c>
      <c r="B2" s="169"/>
      <c r="C2" s="169"/>
      <c r="D2" s="169"/>
      <c r="E2" s="169"/>
      <c r="F2" s="169"/>
      <c r="G2" s="68" t="s">
        <v>224</v>
      </c>
      <c r="H2" s="69" t="str">
        <f>'Notas a los Edos Financieros'!E2</f>
        <v>Trimestral</v>
      </c>
    </row>
    <row r="3" spans="1:10" ht="18.75" customHeight="1" x14ac:dyDescent="0.2">
      <c r="A3" s="170" t="str">
        <f>'Notas a los Edos Financieros'!A3</f>
        <v>Correspondiente del 01 enero al 31 de diciembre del 2019</v>
      </c>
      <c r="B3" s="171"/>
      <c r="C3" s="171"/>
      <c r="D3" s="171"/>
      <c r="E3" s="171"/>
      <c r="F3" s="171"/>
      <c r="G3" s="68" t="s">
        <v>226</v>
      </c>
      <c r="H3" s="69">
        <f>'Notas a los Edos Financieros'!E3</f>
        <v>4</v>
      </c>
    </row>
    <row r="4" spans="1:10" ht="15" customHeight="1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5" spans="1:10" ht="6" customHeight="1" x14ac:dyDescent="0.2"/>
    <row r="6" spans="1:10" ht="4.5" customHeight="1" x14ac:dyDescent="0.2"/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7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7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7" s="83" customFormat="1" x14ac:dyDescent="0.2">
      <c r="A35" s="82">
        <v>8000</v>
      </c>
      <c r="B35" s="83" t="s">
        <v>130</v>
      </c>
    </row>
    <row r="36" spans="1:7" x14ac:dyDescent="0.2">
      <c r="A36" s="70">
        <v>8110</v>
      </c>
      <c r="B36" s="70" t="s">
        <v>129</v>
      </c>
      <c r="C36" s="75">
        <v>0</v>
      </c>
      <c r="D36" s="146">
        <v>16681936.82</v>
      </c>
      <c r="E36" s="146">
        <v>0</v>
      </c>
      <c r="F36" s="146">
        <v>16681936.82</v>
      </c>
    </row>
    <row r="37" spans="1:7" x14ac:dyDescent="0.2">
      <c r="A37" s="70">
        <v>8120</v>
      </c>
      <c r="B37" s="70" t="s">
        <v>128</v>
      </c>
      <c r="C37" s="75">
        <v>0</v>
      </c>
      <c r="D37" s="146">
        <v>18528742.370000001</v>
      </c>
      <c r="E37" s="146">
        <v>16681936.82</v>
      </c>
      <c r="F37" s="146">
        <v>1846805.5500000007</v>
      </c>
      <c r="G37" s="75"/>
    </row>
    <row r="38" spans="1:7" x14ac:dyDescent="0.2">
      <c r="A38" s="70">
        <v>8130</v>
      </c>
      <c r="B38" s="70" t="s">
        <v>127</v>
      </c>
      <c r="C38" s="75">
        <v>0</v>
      </c>
      <c r="D38" s="146">
        <v>0</v>
      </c>
      <c r="E38" s="146">
        <v>0</v>
      </c>
      <c r="F38" s="146">
        <v>0</v>
      </c>
    </row>
    <row r="39" spans="1:7" x14ac:dyDescent="0.2">
      <c r="A39" s="70">
        <v>8140</v>
      </c>
      <c r="B39" s="70" t="s">
        <v>126</v>
      </c>
      <c r="C39" s="75">
        <v>0</v>
      </c>
      <c r="D39" s="146">
        <v>18528742.370000001</v>
      </c>
      <c r="E39" s="146">
        <v>18528742.370000001</v>
      </c>
      <c r="F39" s="146">
        <v>0</v>
      </c>
    </row>
    <row r="40" spans="1:7" x14ac:dyDescent="0.2">
      <c r="A40" s="70">
        <v>8150</v>
      </c>
      <c r="B40" s="70" t="s">
        <v>125</v>
      </c>
      <c r="C40" s="75">
        <v>0</v>
      </c>
      <c r="D40" s="146">
        <v>0</v>
      </c>
      <c r="E40" s="146">
        <v>18528742.370000001</v>
      </c>
      <c r="F40" s="146">
        <v>-18528742.370000001</v>
      </c>
    </row>
    <row r="41" spans="1:7" x14ac:dyDescent="0.2">
      <c r="A41" s="70">
        <v>8210</v>
      </c>
      <c r="B41" s="70" t="s">
        <v>124</v>
      </c>
      <c r="C41" s="75">
        <v>0</v>
      </c>
      <c r="D41" s="146">
        <v>0</v>
      </c>
      <c r="E41" s="146">
        <v>16681936.82</v>
      </c>
      <c r="F41" s="146">
        <v>16681936.82</v>
      </c>
    </row>
    <row r="42" spans="1:7" x14ac:dyDescent="0.2">
      <c r="A42" s="70">
        <v>8220</v>
      </c>
      <c r="B42" s="70" t="s">
        <v>123</v>
      </c>
      <c r="C42" s="75">
        <v>0</v>
      </c>
      <c r="D42" s="146">
        <v>51626723.520000003</v>
      </c>
      <c r="E42" s="146">
        <v>50863368.520000003</v>
      </c>
      <c r="F42" s="146">
        <v>763355</v>
      </c>
    </row>
    <row r="43" spans="1:7" x14ac:dyDescent="0.2">
      <c r="A43" s="70">
        <v>8230</v>
      </c>
      <c r="B43" s="70" t="s">
        <v>122</v>
      </c>
      <c r="C43" s="75">
        <v>0</v>
      </c>
      <c r="D43" s="146">
        <v>34944786.700000003</v>
      </c>
      <c r="E43" s="146">
        <v>34944786.700000003</v>
      </c>
      <c r="F43" s="146">
        <v>0</v>
      </c>
    </row>
    <row r="44" spans="1:7" x14ac:dyDescent="0.2">
      <c r="A44" s="70">
        <v>8240</v>
      </c>
      <c r="B44" s="70" t="s">
        <v>121</v>
      </c>
      <c r="C44" s="75">
        <v>0</v>
      </c>
      <c r="D44" s="146">
        <v>15918581.82</v>
      </c>
      <c r="E44" s="146">
        <v>15918581.82</v>
      </c>
      <c r="F44" s="146">
        <v>0</v>
      </c>
    </row>
    <row r="45" spans="1:7" x14ac:dyDescent="0.2">
      <c r="A45" s="70">
        <v>8250</v>
      </c>
      <c r="B45" s="70" t="s">
        <v>120</v>
      </c>
      <c r="C45" s="75">
        <v>0</v>
      </c>
      <c r="D45" s="146">
        <v>15918581.82</v>
      </c>
      <c r="E45" s="146">
        <v>15514750.82</v>
      </c>
      <c r="F45" s="146">
        <v>403831</v>
      </c>
    </row>
    <row r="46" spans="1:7" x14ac:dyDescent="0.2">
      <c r="A46" s="70">
        <v>8260</v>
      </c>
      <c r="B46" s="70" t="s">
        <v>119</v>
      </c>
      <c r="C46" s="75">
        <v>0</v>
      </c>
      <c r="D46" s="146">
        <v>15514750.82</v>
      </c>
      <c r="E46" s="146">
        <v>15514750.82</v>
      </c>
      <c r="F46" s="146">
        <v>0</v>
      </c>
    </row>
    <row r="47" spans="1:7" x14ac:dyDescent="0.2">
      <c r="A47" s="70">
        <v>8270</v>
      </c>
      <c r="B47" s="70" t="s">
        <v>118</v>
      </c>
      <c r="C47" s="75">
        <v>0</v>
      </c>
      <c r="D47" s="146">
        <v>15514750.82</v>
      </c>
      <c r="E47" s="146">
        <v>0</v>
      </c>
      <c r="F47" s="146">
        <v>15514750.82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="150" zoomScaleNormal="150" zoomScaleSheetLayoutView="100" workbookViewId="0">
      <selection activeCell="B7" sqref="B7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2" t="s">
        <v>37</v>
      </c>
      <c r="B5" s="172"/>
      <c r="C5" s="172"/>
      <c r="D5" s="172"/>
      <c r="E5" s="172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3" t="s">
        <v>39</v>
      </c>
      <c r="C10" s="173"/>
      <c r="D10" s="173"/>
      <c r="E10" s="173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3" t="s">
        <v>41</v>
      </c>
      <c r="C12" s="173"/>
      <c r="D12" s="173"/>
      <c r="E12" s="173"/>
    </row>
    <row r="13" spans="1:8" s="7" customFormat="1" ht="26.1" customHeight="1" x14ac:dyDescent="0.2">
      <c r="A13" s="142" t="s">
        <v>644</v>
      </c>
      <c r="B13" s="173" t="s">
        <v>42</v>
      </c>
      <c r="C13" s="173"/>
      <c r="D13" s="173"/>
      <c r="E13" s="173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4" t="s">
        <v>45</v>
      </c>
      <c r="C31" s="174"/>
      <c r="D31" s="174"/>
      <c r="E31" s="174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="150" zoomScaleNormal="150" workbookViewId="0">
      <selection activeCell="D141" sqref="D141"/>
    </sheetView>
  </sheetViews>
  <sheetFormatPr baseColWidth="10" defaultColWidth="9.140625" defaultRowHeight="11.25" x14ac:dyDescent="0.2"/>
  <cols>
    <col min="1" max="1" width="10" style="61" customWidth="1"/>
    <col min="2" max="2" width="40.42578125" style="61" customWidth="1"/>
    <col min="3" max="3" width="16.42578125" style="61" bestFit="1" customWidth="1"/>
    <col min="4" max="4" width="19.140625" style="61" customWidth="1"/>
    <col min="5" max="5" width="20.42578125" style="61" customWidth="1"/>
    <col min="6" max="6" width="11.85546875" style="61" customWidth="1"/>
    <col min="7" max="7" width="15.140625" style="61" customWidth="1"/>
    <col min="8" max="8" width="33.5703125" style="61" bestFit="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1" t="str">
        <f>'Notas a los Edos Financieros'!A1</f>
        <v>FIDEICOMISO DE OBRAS POR COOPERACION</v>
      </c>
      <c r="B1" s="152"/>
      <c r="C1" s="152"/>
      <c r="D1" s="152"/>
      <c r="E1" s="152"/>
      <c r="F1" s="152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1" t="s">
        <v>223</v>
      </c>
      <c r="B2" s="152"/>
      <c r="C2" s="152"/>
      <c r="D2" s="152"/>
      <c r="E2" s="152"/>
      <c r="F2" s="152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1" t="str">
        <f>'Notas a los Edos Financieros'!A3</f>
        <v>Correspondiente del 01 enero al 31 de diciembre del 2019</v>
      </c>
      <c r="B3" s="152"/>
      <c r="C3" s="152"/>
      <c r="D3" s="152"/>
      <c r="E3" s="152"/>
      <c r="F3" s="152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58326018.240000002</v>
      </c>
      <c r="D8" s="61" t="s">
        <v>648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ht="22.5" x14ac:dyDescent="0.2">
      <c r="A20" s="63">
        <v>1123</v>
      </c>
      <c r="B20" s="61" t="s">
        <v>239</v>
      </c>
      <c r="C20" s="65">
        <v>2567343.7999999998</v>
      </c>
      <c r="D20" s="65">
        <v>0</v>
      </c>
      <c r="E20" s="65">
        <v>0</v>
      </c>
      <c r="F20" s="65">
        <v>0</v>
      </c>
      <c r="G20" s="65">
        <v>0</v>
      </c>
      <c r="H20" s="144" t="s">
        <v>670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ht="22.5" x14ac:dyDescent="0.2">
      <c r="A25" s="63">
        <v>1134</v>
      </c>
      <c r="B25" s="61" t="s">
        <v>244</v>
      </c>
      <c r="C25" s="65">
        <v>7258060.1500000004</v>
      </c>
      <c r="D25" s="65">
        <v>0</v>
      </c>
      <c r="E25" s="65">
        <v>0</v>
      </c>
      <c r="F25" s="65">
        <v>0</v>
      </c>
      <c r="G25" s="65">
        <v>0</v>
      </c>
      <c r="H25" s="144" t="s">
        <v>649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5245024.58</v>
      </c>
      <c r="D60" s="65">
        <v>257404.92</v>
      </c>
      <c r="E60" s="65">
        <v>3816880.06</v>
      </c>
      <c r="F60" s="61" t="s">
        <v>650</v>
      </c>
      <c r="H60" s="61" t="s">
        <v>651</v>
      </c>
      <c r="I60" s="61" t="s">
        <v>652</v>
      </c>
    </row>
    <row r="61" spans="1:9" x14ac:dyDescent="0.2">
      <c r="A61" s="63">
        <v>1241</v>
      </c>
      <c r="B61" s="61" t="s">
        <v>269</v>
      </c>
      <c r="C61" s="65">
        <v>1936267.87</v>
      </c>
      <c r="D61" s="65">
        <v>114342.62</v>
      </c>
      <c r="E61" s="65">
        <v>1447948.15</v>
      </c>
      <c r="F61" s="61" t="s">
        <v>650</v>
      </c>
      <c r="G61" s="61" t="s">
        <v>653</v>
      </c>
      <c r="H61" s="61" t="s">
        <v>651</v>
      </c>
      <c r="I61" s="61" t="s">
        <v>652</v>
      </c>
    </row>
    <row r="62" spans="1:9" x14ac:dyDescent="0.2">
      <c r="A62" s="63">
        <v>1242</v>
      </c>
      <c r="B62" s="61" t="s">
        <v>270</v>
      </c>
      <c r="C62" s="65">
        <v>0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3023752.81</v>
      </c>
      <c r="D64" s="65">
        <v>130629.6</v>
      </c>
      <c r="E64" s="65">
        <v>2293885.89</v>
      </c>
      <c r="F64" s="61" t="s">
        <v>650</v>
      </c>
      <c r="G64" s="145">
        <v>0.1</v>
      </c>
      <c r="H64" s="61" t="s">
        <v>651</v>
      </c>
      <c r="I64" s="61" t="s">
        <v>652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  <c r="G65" s="145"/>
    </row>
    <row r="66" spans="1:9" x14ac:dyDescent="0.2">
      <c r="A66" s="63">
        <v>1246</v>
      </c>
      <c r="B66" s="61" t="s">
        <v>274</v>
      </c>
      <c r="C66" s="65">
        <v>285003.90000000002</v>
      </c>
      <c r="D66" s="65">
        <v>12432.7</v>
      </c>
      <c r="E66" s="65">
        <v>75046.02</v>
      </c>
      <c r="F66" s="61" t="s">
        <v>650</v>
      </c>
      <c r="G66" s="145">
        <v>0.1</v>
      </c>
      <c r="H66" s="61" t="s">
        <v>651</v>
      </c>
      <c r="I66" s="61" t="s">
        <v>652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353123.28</v>
      </c>
      <c r="D72" s="65">
        <v>75538.59</v>
      </c>
      <c r="E72" s="65">
        <v>374569.7</v>
      </c>
      <c r="F72" s="61" t="s">
        <v>650</v>
      </c>
      <c r="G72" s="145"/>
      <c r="H72" s="61" t="s">
        <v>651</v>
      </c>
      <c r="I72" s="61" t="s">
        <v>652</v>
      </c>
    </row>
    <row r="73" spans="1:9" x14ac:dyDescent="0.2">
      <c r="A73" s="63">
        <v>1251</v>
      </c>
      <c r="B73" s="61" t="s">
        <v>279</v>
      </c>
      <c r="C73" s="65">
        <v>45495.15</v>
      </c>
      <c r="D73" s="65">
        <v>1952.97</v>
      </c>
      <c r="E73" s="65">
        <v>42948.21</v>
      </c>
      <c r="F73" s="61" t="s">
        <v>650</v>
      </c>
      <c r="G73" s="145">
        <v>0.3</v>
      </c>
      <c r="H73" s="61" t="s">
        <v>651</v>
      </c>
      <c r="I73" s="61" t="s">
        <v>652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  <c r="G74" s="145"/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  <c r="G75" s="145"/>
    </row>
    <row r="76" spans="1:9" x14ac:dyDescent="0.2">
      <c r="A76" s="63">
        <v>1254</v>
      </c>
      <c r="B76" s="61" t="s">
        <v>282</v>
      </c>
      <c r="C76" s="65">
        <v>307628.13</v>
      </c>
      <c r="D76" s="65">
        <v>73585.62</v>
      </c>
      <c r="E76" s="65">
        <v>331621.49</v>
      </c>
      <c r="F76" s="61" t="s">
        <v>650</v>
      </c>
      <c r="G76" s="145">
        <v>0.1</v>
      </c>
      <c r="H76" s="61" t="s">
        <v>651</v>
      </c>
      <c r="I76" s="61" t="s">
        <v>652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26277092.039999999</v>
      </c>
      <c r="D101" s="65">
        <v>0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398613.93</v>
      </c>
      <c r="D103" s="65">
        <f>+C103</f>
        <v>398613.93</v>
      </c>
      <c r="E103" s="65">
        <v>0</v>
      </c>
      <c r="F103" s="65">
        <v>0</v>
      </c>
      <c r="G103" s="65">
        <v>0</v>
      </c>
      <c r="H103" s="61" t="s">
        <v>654</v>
      </c>
    </row>
    <row r="104" spans="1:8" ht="22.5" x14ac:dyDescent="0.2">
      <c r="A104" s="63">
        <v>2113</v>
      </c>
      <c r="B104" s="61" t="s">
        <v>304</v>
      </c>
      <c r="C104" s="65">
        <v>25497632.629999999</v>
      </c>
      <c r="D104" s="65">
        <v>0</v>
      </c>
      <c r="E104" s="65">
        <v>0</v>
      </c>
      <c r="F104" s="65">
        <v>0</v>
      </c>
      <c r="G104" s="65">
        <f>+C104</f>
        <v>25497632.629999999</v>
      </c>
      <c r="H104" s="144" t="s">
        <v>655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ht="23.25" customHeight="1" x14ac:dyDescent="0.2">
      <c r="A108" s="63">
        <v>2117</v>
      </c>
      <c r="B108" s="61" t="s">
        <v>308</v>
      </c>
      <c r="C108" s="65">
        <v>342818.75</v>
      </c>
      <c r="D108" s="65">
        <v>0</v>
      </c>
      <c r="E108" s="65">
        <f>+C108</f>
        <v>342818.75</v>
      </c>
      <c r="F108" s="65">
        <v>0</v>
      </c>
      <c r="G108" s="65">
        <v>0</v>
      </c>
      <c r="H108" s="144" t="s">
        <v>656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ht="22.5" x14ac:dyDescent="0.2">
      <c r="A110" s="63">
        <v>2119</v>
      </c>
      <c r="B110" s="61" t="s">
        <v>310</v>
      </c>
      <c r="C110" s="65">
        <v>38026.730000000003</v>
      </c>
      <c r="D110" s="65">
        <v>0</v>
      </c>
      <c r="E110" s="65">
        <v>0</v>
      </c>
      <c r="F110" s="65">
        <v>0</v>
      </c>
      <c r="G110" s="65">
        <v>0</v>
      </c>
      <c r="H110" s="144" t="s">
        <v>671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  <c r="D118" s="61" t="s">
        <v>657</v>
      </c>
      <c r="E118" s="144"/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  <c r="D120" s="61" t="s">
        <v>657</v>
      </c>
      <c r="E120" s="144"/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65090887.340000004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ht="22.5" x14ac:dyDescent="0.2">
      <c r="A127" s="63">
        <v>2252</v>
      </c>
      <c r="B127" s="61" t="s">
        <v>324</v>
      </c>
      <c r="C127" s="65">
        <v>67923.89</v>
      </c>
      <c r="D127" s="61" t="s">
        <v>657</v>
      </c>
      <c r="E127" s="144" t="s">
        <v>658</v>
      </c>
    </row>
    <row r="128" spans="1:8" ht="22.5" x14ac:dyDescent="0.2">
      <c r="A128" s="63">
        <v>2253</v>
      </c>
      <c r="B128" s="61" t="s">
        <v>325</v>
      </c>
      <c r="C128" s="65">
        <v>61856971.509999998</v>
      </c>
      <c r="D128" s="61" t="s">
        <v>657</v>
      </c>
      <c r="E128" s="144" t="s">
        <v>659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3165991.94</v>
      </c>
      <c r="D130" s="61" t="s">
        <v>657</v>
      </c>
      <c r="E130" s="61" t="s">
        <v>660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57836416.259999998</v>
      </c>
      <c r="D137" s="61" t="s">
        <v>661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57836416.259999998</v>
      </c>
      <c r="D140" s="61" t="s">
        <v>661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="150" zoomScaleNormal="150" zoomScaleSheetLayoutView="110" workbookViewId="0">
      <pane ySplit="2" topLeftCell="A18" activePane="bottomLeft" state="frozen"/>
      <selection activeCell="A14" sqref="A14:B14"/>
      <selection pane="bottomLeft" activeCell="C8" sqref="C8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0"/>
  <sheetViews>
    <sheetView zoomScale="120" zoomScaleNormal="120" workbookViewId="0">
      <selection activeCell="H28" sqref="H28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4" width="37.140625" style="61" customWidth="1"/>
    <col min="5" max="5" width="18.85546875" style="61" customWidth="1"/>
    <col min="6" max="16384" width="9.140625" style="61"/>
  </cols>
  <sheetData>
    <row r="1" spans="1:5" s="67" customFormat="1" ht="18.95" customHeight="1" x14ac:dyDescent="0.25">
      <c r="A1" s="149" t="str">
        <f>ESF!A1</f>
        <v>FIDEICOMISO DE OBRAS POR COOPERACION</v>
      </c>
      <c r="B1" s="149"/>
      <c r="C1" s="149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9" t="s">
        <v>335</v>
      </c>
      <c r="B2" s="149"/>
      <c r="C2" s="149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9" t="str">
        <f>ESF!A3</f>
        <v>Correspondiente del 01 enero al 31 de diciembre del 2019</v>
      </c>
      <c r="B3" s="149"/>
      <c r="C3" s="149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10392001.77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10392001.77</v>
      </c>
      <c r="D25" s="90"/>
      <c r="E25" s="88"/>
    </row>
    <row r="26" spans="1:5" ht="45" x14ac:dyDescent="0.2">
      <c r="A26" s="89">
        <v>4131</v>
      </c>
      <c r="B26" s="90" t="s">
        <v>353</v>
      </c>
      <c r="C26" s="93">
        <v>10392001.77</v>
      </c>
      <c r="D26" s="91" t="s">
        <v>662</v>
      </c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2397792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147">
        <v>2397792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ht="22.5" x14ac:dyDescent="0.2">
      <c r="A67" s="89">
        <v>4223</v>
      </c>
      <c r="B67" s="90" t="s">
        <v>371</v>
      </c>
      <c r="C67" s="93">
        <v>2397792</v>
      </c>
      <c r="D67" s="91" t="s">
        <v>663</v>
      </c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5738948.5999999996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5738948.5999999996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ht="22.5" x14ac:dyDescent="0.2">
      <c r="A76" s="92">
        <v>4319</v>
      </c>
      <c r="B76" s="90" t="s">
        <v>376</v>
      </c>
      <c r="C76" s="93">
        <v>5738948.5999999996</v>
      </c>
      <c r="D76" s="91" t="s">
        <v>664</v>
      </c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15325521.540000001</v>
      </c>
      <c r="D98" s="94">
        <f>C98/$C$98</f>
        <v>1</v>
      </c>
      <c r="E98" s="90"/>
    </row>
    <row r="99" spans="1:5" x14ac:dyDescent="0.2">
      <c r="A99" s="92">
        <v>5100</v>
      </c>
      <c r="B99" s="90" t="s">
        <v>392</v>
      </c>
      <c r="C99" s="93">
        <v>2194136.13</v>
      </c>
      <c r="D99" s="94">
        <f>C99/$C$98</f>
        <v>0.14316877401354655</v>
      </c>
      <c r="E99" s="90"/>
    </row>
    <row r="100" spans="1:5" x14ac:dyDescent="0.2">
      <c r="A100" s="92">
        <v>5110</v>
      </c>
      <c r="B100" s="90" t="s">
        <v>393</v>
      </c>
      <c r="C100" s="93">
        <v>0</v>
      </c>
      <c r="D100" s="94">
        <f t="shared" ref="D100:D163" si="0">C100/$C$98</f>
        <v>0</v>
      </c>
      <c r="E100" s="90"/>
    </row>
    <row r="101" spans="1:5" x14ac:dyDescent="0.2">
      <c r="A101" s="92">
        <v>5111</v>
      </c>
      <c r="B101" s="90" t="s">
        <v>394</v>
      </c>
      <c r="C101" s="93">
        <v>0</v>
      </c>
      <c r="D101" s="94">
        <f t="shared" si="0"/>
        <v>0</v>
      </c>
      <c r="E101" s="90"/>
    </row>
    <row r="102" spans="1:5" x14ac:dyDescent="0.2">
      <c r="A102" s="92">
        <v>5112</v>
      </c>
      <c r="B102" s="90" t="s">
        <v>395</v>
      </c>
      <c r="C102" s="93">
        <v>0</v>
      </c>
      <c r="D102" s="94">
        <f t="shared" si="0"/>
        <v>0</v>
      </c>
      <c r="E102" s="90"/>
    </row>
    <row r="103" spans="1:5" x14ac:dyDescent="0.2">
      <c r="A103" s="92">
        <v>5113</v>
      </c>
      <c r="B103" s="90" t="s">
        <v>396</v>
      </c>
      <c r="C103" s="93">
        <v>0</v>
      </c>
      <c r="D103" s="94">
        <f t="shared" si="0"/>
        <v>0</v>
      </c>
      <c r="E103" s="90"/>
    </row>
    <row r="104" spans="1:5" x14ac:dyDescent="0.2">
      <c r="A104" s="92">
        <v>5114</v>
      </c>
      <c r="B104" s="90" t="s">
        <v>397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5115</v>
      </c>
      <c r="B105" s="90" t="s">
        <v>398</v>
      </c>
      <c r="C105" s="93">
        <v>0</v>
      </c>
      <c r="D105" s="94">
        <f t="shared" si="0"/>
        <v>0</v>
      </c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400</v>
      </c>
      <c r="C107" s="93">
        <v>705593.38</v>
      </c>
      <c r="D107" s="94">
        <f t="shared" si="0"/>
        <v>4.6040415535509402E-2</v>
      </c>
      <c r="E107" s="90"/>
    </row>
    <row r="108" spans="1:5" x14ac:dyDescent="0.2">
      <c r="A108" s="92">
        <v>5121</v>
      </c>
      <c r="B108" s="90" t="s">
        <v>401</v>
      </c>
      <c r="C108" s="93">
        <v>125888.4</v>
      </c>
      <c r="D108" s="94">
        <f t="shared" si="0"/>
        <v>8.2142979389920323E-3</v>
      </c>
      <c r="E108" s="90"/>
    </row>
    <row r="109" spans="1:5" x14ac:dyDescent="0.2">
      <c r="A109" s="92">
        <v>5122</v>
      </c>
      <c r="B109" s="90" t="s">
        <v>402</v>
      </c>
      <c r="C109" s="93">
        <v>6033.4</v>
      </c>
      <c r="D109" s="94">
        <f t="shared" si="0"/>
        <v>3.9368317640953832E-4</v>
      </c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404</v>
      </c>
      <c r="C111" s="93">
        <v>6076.59</v>
      </c>
      <c r="D111" s="94">
        <f t="shared" si="0"/>
        <v>3.9650135130083147E-4</v>
      </c>
      <c r="E111" s="90"/>
    </row>
    <row r="112" spans="1:5" x14ac:dyDescent="0.2">
      <c r="A112" s="92">
        <v>5125</v>
      </c>
      <c r="B112" s="90" t="s">
        <v>405</v>
      </c>
      <c r="C112" s="93">
        <v>912.53</v>
      </c>
      <c r="D112" s="94">
        <f t="shared" si="0"/>
        <v>5.9543161230648721E-5</v>
      </c>
      <c r="E112" s="90"/>
    </row>
    <row r="113" spans="1:5" x14ac:dyDescent="0.2">
      <c r="A113" s="92">
        <v>5126</v>
      </c>
      <c r="B113" s="90" t="s">
        <v>406</v>
      </c>
      <c r="C113" s="93">
        <v>450651.37</v>
      </c>
      <c r="D113" s="94">
        <f t="shared" si="0"/>
        <v>2.9405287697634855E-2</v>
      </c>
      <c r="E113" s="90"/>
    </row>
    <row r="114" spans="1:5" x14ac:dyDescent="0.2">
      <c r="A114" s="92">
        <v>5127</v>
      </c>
      <c r="B114" s="90" t="s">
        <v>407</v>
      </c>
      <c r="C114" s="93">
        <v>39894.720000000001</v>
      </c>
      <c r="D114" s="94">
        <f t="shared" si="0"/>
        <v>2.6031557814116648E-3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76136.37</v>
      </c>
      <c r="D116" s="94">
        <f t="shared" si="0"/>
        <v>4.9679464285298305E-3</v>
      </c>
      <c r="E116" s="90"/>
    </row>
    <row r="117" spans="1:5" x14ac:dyDescent="0.2">
      <c r="A117" s="92">
        <v>5130</v>
      </c>
      <c r="B117" s="90" t="s">
        <v>410</v>
      </c>
      <c r="C117" s="93">
        <v>1488542.75</v>
      </c>
      <c r="D117" s="94">
        <f t="shared" si="0"/>
        <v>9.712835847803715E-2</v>
      </c>
      <c r="E117" s="90"/>
    </row>
    <row r="118" spans="1:5" x14ac:dyDescent="0.2">
      <c r="A118" s="92">
        <v>5131</v>
      </c>
      <c r="B118" s="90" t="s">
        <v>411</v>
      </c>
      <c r="C118" s="93">
        <v>372124.76</v>
      </c>
      <c r="D118" s="94">
        <f t="shared" si="0"/>
        <v>2.4281376593204018E-2</v>
      </c>
      <c r="E118" s="90"/>
    </row>
    <row r="119" spans="1:5" x14ac:dyDescent="0.2">
      <c r="A119" s="92">
        <v>5132</v>
      </c>
      <c r="B119" s="90" t="s">
        <v>412</v>
      </c>
      <c r="C119" s="93">
        <v>36540</v>
      </c>
      <c r="D119" s="94">
        <f t="shared" si="0"/>
        <v>2.3842581738330844E-3</v>
      </c>
      <c r="E119" s="90"/>
    </row>
    <row r="120" spans="1:5" x14ac:dyDescent="0.2">
      <c r="A120" s="92">
        <v>5133</v>
      </c>
      <c r="B120" s="90" t="s">
        <v>413</v>
      </c>
      <c r="C120" s="93">
        <v>216822.55</v>
      </c>
      <c r="D120" s="94">
        <f t="shared" si="0"/>
        <v>1.4147808897340793E-2</v>
      </c>
      <c r="E120" s="90"/>
    </row>
    <row r="121" spans="1:5" x14ac:dyDescent="0.2">
      <c r="A121" s="92">
        <v>5134</v>
      </c>
      <c r="B121" s="90" t="s">
        <v>414</v>
      </c>
      <c r="C121" s="93">
        <v>260778.48</v>
      </c>
      <c r="D121" s="94">
        <f t="shared" si="0"/>
        <v>1.7015961206890189E-2</v>
      </c>
      <c r="E121" s="90"/>
    </row>
    <row r="122" spans="1:5" x14ac:dyDescent="0.2">
      <c r="A122" s="92">
        <v>5135</v>
      </c>
      <c r="B122" s="90" t="s">
        <v>415</v>
      </c>
      <c r="C122" s="93">
        <v>222525.88</v>
      </c>
      <c r="D122" s="94">
        <f t="shared" si="0"/>
        <v>1.4519954796918448E-2</v>
      </c>
      <c r="E122" s="90"/>
    </row>
    <row r="123" spans="1:5" x14ac:dyDescent="0.2">
      <c r="A123" s="92">
        <v>5136</v>
      </c>
      <c r="B123" s="90" t="s">
        <v>416</v>
      </c>
      <c r="C123" s="93">
        <v>327716.65000000002</v>
      </c>
      <c r="D123" s="94">
        <f t="shared" si="0"/>
        <v>2.1383719251880026E-2</v>
      </c>
      <c r="E123" s="90"/>
    </row>
    <row r="124" spans="1:5" x14ac:dyDescent="0.2">
      <c r="A124" s="92">
        <v>5137</v>
      </c>
      <c r="B124" s="90" t="s">
        <v>417</v>
      </c>
      <c r="C124" s="93">
        <v>12515.4</v>
      </c>
      <c r="D124" s="94">
        <f t="shared" si="0"/>
        <v>8.1663778732322338E-4</v>
      </c>
      <c r="E124" s="90"/>
    </row>
    <row r="125" spans="1:5" x14ac:dyDescent="0.2">
      <c r="A125" s="92">
        <v>5138</v>
      </c>
      <c r="B125" s="90" t="s">
        <v>418</v>
      </c>
      <c r="C125" s="93">
        <v>33044.980000000003</v>
      </c>
      <c r="D125" s="94">
        <f>C125/$C$98</f>
        <v>2.1562059022756101E-3</v>
      </c>
      <c r="E125" s="90"/>
    </row>
    <row r="126" spans="1:5" x14ac:dyDescent="0.2">
      <c r="A126" s="92">
        <v>5139</v>
      </c>
      <c r="B126" s="90" t="s">
        <v>419</v>
      </c>
      <c r="C126" s="93">
        <v>6474.05</v>
      </c>
      <c r="D126" s="94">
        <f t="shared" si="0"/>
        <v>4.2243586837175919E-4</v>
      </c>
      <c r="E126" s="90"/>
    </row>
    <row r="127" spans="1:5" x14ac:dyDescent="0.2">
      <c r="A127" s="92">
        <v>5200</v>
      </c>
      <c r="B127" s="90" t="s">
        <v>420</v>
      </c>
      <c r="C127" s="93">
        <f>+C131+C137</f>
        <v>12798441.9</v>
      </c>
      <c r="D127" s="94">
        <f t="shared" si="0"/>
        <v>0.83510645080467516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12578400</v>
      </c>
      <c r="D131" s="94">
        <f t="shared" si="0"/>
        <v>0.82074857727810802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ht="67.5" x14ac:dyDescent="0.2">
      <c r="A133" s="92">
        <v>5222</v>
      </c>
      <c r="B133" s="90" t="s">
        <v>426</v>
      </c>
      <c r="C133" s="93">
        <v>12578400</v>
      </c>
      <c r="D133" s="94">
        <f t="shared" si="0"/>
        <v>0.82074857727810802</v>
      </c>
      <c r="E133" s="91" t="s">
        <v>665</v>
      </c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220041.9</v>
      </c>
      <c r="D137" s="94">
        <f t="shared" si="0"/>
        <v>1.4357873526567108E-2</v>
      </c>
      <c r="E137" s="90"/>
    </row>
    <row r="138" spans="1:5" x14ac:dyDescent="0.2">
      <c r="A138" s="92">
        <v>5241</v>
      </c>
      <c r="B138" s="90" t="s">
        <v>429</v>
      </c>
      <c r="C138" s="93">
        <v>220041.9</v>
      </c>
      <c r="D138" s="94">
        <f t="shared" si="0"/>
        <v>1.4357873526567108E-2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C164/$C$98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f>+C191+C193</f>
        <v>332943.51</v>
      </c>
      <c r="D185" s="94">
        <f t="shared" si="1"/>
        <v>2.172477518177825E-2</v>
      </c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257404.92</v>
      </c>
      <c r="D191" s="94">
        <f>C191/$C$98</f>
        <v>1.6795834277363197E-2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75538.59</v>
      </c>
      <c r="D193" s="94">
        <f t="shared" si="1"/>
        <v>4.9289409044150538E-3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SheetLayoutView="110" workbookViewId="0">
      <selection activeCell="B9" sqref="B9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="160" zoomScaleNormal="160" workbookViewId="0">
      <selection activeCell="B27" sqref="B27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3" t="str">
        <f>ESF!A1</f>
        <v>FIDEICOMISO DE OBRAS POR COOPERACION</v>
      </c>
      <c r="B1" s="153"/>
      <c r="C1" s="153"/>
      <c r="D1" s="68" t="s">
        <v>222</v>
      </c>
      <c r="E1" s="69">
        <f>ESF!H1</f>
        <v>2019</v>
      </c>
    </row>
    <row r="2" spans="1:5" ht="18.95" customHeight="1" x14ac:dyDescent="0.2">
      <c r="A2" s="153" t="s">
        <v>500</v>
      </c>
      <c r="B2" s="153"/>
      <c r="C2" s="153"/>
      <c r="D2" s="68" t="s">
        <v>224</v>
      </c>
      <c r="E2" s="69" t="str">
        <f>ESF!H2</f>
        <v>Trimestral</v>
      </c>
    </row>
    <row r="3" spans="1:5" ht="18.95" customHeight="1" x14ac:dyDescent="0.2">
      <c r="A3" s="153" t="str">
        <f>ESF!A3</f>
        <v>Correspondiente del 01 enero al 31 de diciembre del 2019</v>
      </c>
      <c r="B3" s="153"/>
      <c r="C3" s="153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3203220.8300000019</v>
      </c>
      <c r="D14" s="70" t="s">
        <v>666</v>
      </c>
    </row>
    <row r="15" spans="1:5" x14ac:dyDescent="0.2">
      <c r="A15" s="74">
        <v>3220</v>
      </c>
      <c r="B15" s="70" t="s">
        <v>505</v>
      </c>
      <c r="C15" s="75">
        <v>105843155.42</v>
      </c>
      <c r="D15" s="70" t="s">
        <v>666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zoomScale="140" zoomScaleNormal="140" workbookViewId="0">
      <selection activeCell="H58" sqref="H58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3" t="str">
        <f>ESF!A1</f>
        <v>FIDEICOMISO DE OBRAS POR COOPERACION</v>
      </c>
      <c r="B1" s="153"/>
      <c r="C1" s="153"/>
      <c r="D1" s="68" t="s">
        <v>222</v>
      </c>
      <c r="E1" s="69">
        <f>ESF!H1</f>
        <v>2019</v>
      </c>
    </row>
    <row r="2" spans="1:5" s="76" customFormat="1" ht="18.95" customHeight="1" x14ac:dyDescent="0.25">
      <c r="A2" s="153" t="s">
        <v>518</v>
      </c>
      <c r="B2" s="153"/>
      <c r="C2" s="153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3" t="str">
        <f>ESF!A3</f>
        <v>Correspondiente del 01 enero al 31 de diciembre del 2019</v>
      </c>
      <c r="B3" s="153"/>
      <c r="C3" s="153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2500</v>
      </c>
      <c r="D8" s="75">
        <v>2500</v>
      </c>
    </row>
    <row r="9" spans="1:5" x14ac:dyDescent="0.2">
      <c r="A9" s="74">
        <v>1112</v>
      </c>
      <c r="B9" s="70" t="s">
        <v>520</v>
      </c>
      <c r="C9" s="75">
        <v>0</v>
      </c>
      <c r="D9" s="75">
        <v>0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58326018.240000002</v>
      </c>
      <c r="D11" s="75">
        <v>64856433.07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58328518.240000002</v>
      </c>
      <c r="D15" s="75">
        <v>64858933.07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926003.79</v>
      </c>
    </row>
    <row r="29" spans="1:5" x14ac:dyDescent="0.2">
      <c r="A29" s="74">
        <v>1241</v>
      </c>
      <c r="B29" s="70" t="s">
        <v>269</v>
      </c>
      <c r="C29" s="75">
        <v>293342.19</v>
      </c>
    </row>
    <row r="30" spans="1:5" x14ac:dyDescent="0.2">
      <c r="A30" s="74">
        <v>1242</v>
      </c>
      <c r="B30" s="70" t="s">
        <v>270</v>
      </c>
      <c r="C30" s="75">
        <v>0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75">
        <v>596168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36493.599999999999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0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332943.51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332943.51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257404.92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75538.59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="160" zoomScaleNormal="160" zoomScaleSheetLayoutView="120" workbookViewId="0">
      <pane ySplit="1" topLeftCell="A2" activePane="bottomLeft" state="frozen"/>
      <selection activeCell="A14" sqref="A14:B14"/>
      <selection pane="bottomLeft" activeCell="B6" sqref="B6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Jonathan Edmundo Contreras Veloz</cp:lastModifiedBy>
  <cp:lastPrinted>2019-04-22T21:17:40Z</cp:lastPrinted>
  <dcterms:created xsi:type="dcterms:W3CDTF">2012-12-11T20:36:24Z</dcterms:created>
  <dcterms:modified xsi:type="dcterms:W3CDTF">2022-11-14T17:33:04Z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